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6555" windowHeight="1125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<sst xmlns="http://schemas.openxmlformats.org/spreadsheetml/2006/main" count="60" uniqueCount="57">
  <si>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TOT</t>
  </si>
  <si>
    <t>1° scarto</t>
  </si>
  <si>
    <t>2° scarto</t>
  </si>
  <si>
    <t>Totale</t>
  </si>
  <si>
    <t>Pos</t>
  </si>
  <si>
    <t>Timoniere</t>
  </si>
  <si>
    <t>Prodiere</t>
  </si>
  <si>
    <t>DNC</t>
  </si>
  <si>
    <t xml:space="preserve">DNS DNF OCS DSQ </t>
  </si>
  <si>
    <t>PRIMAVERA SUL MARE</t>
  </si>
  <si>
    <t>TROFEO Sailing Ostia Shop</t>
  </si>
  <si>
    <t>TROFEO Fastelli Sails</t>
  </si>
  <si>
    <t>flotta sos fastelli 2014</t>
  </si>
  <si>
    <t xml:space="preserve"> </t>
  </si>
  <si>
    <t>DEMARE</t>
  </si>
  <si>
    <t>DE SIENA</t>
  </si>
  <si>
    <t>CAMPIONE FLOTTA 359</t>
  </si>
  <si>
    <t>AUTUNNO SUL MARE</t>
  </si>
  <si>
    <t xml:space="preserve">Totale </t>
  </si>
  <si>
    <t>ZANINI</t>
  </si>
  <si>
    <t>BRASIOLI</t>
  </si>
  <si>
    <t>3° scarto</t>
  </si>
  <si>
    <t>GABBRIELLI/FERRARINI</t>
  </si>
  <si>
    <t>CAMPIONE FLOTTA DRAGOON</t>
  </si>
  <si>
    <t>PERALI GIORGIO</t>
  </si>
  <si>
    <t>BECCAGUTTI MICHELE</t>
  </si>
  <si>
    <t xml:space="preserve">SANZONE </t>
  </si>
  <si>
    <t>MANFREDONIA ANDREA</t>
  </si>
  <si>
    <t xml:space="preserve">TOMASSI </t>
  </si>
  <si>
    <t>MAZARAKIS/TOMASSI/</t>
  </si>
  <si>
    <t>MANFREDONIA ALICE</t>
  </si>
  <si>
    <t>BOVE FRANCO</t>
  </si>
  <si>
    <t>GROOS DANIELA</t>
  </si>
  <si>
    <t>ROBERTI ALICE</t>
  </si>
  <si>
    <t>FORTUNI VIOLA</t>
  </si>
  <si>
    <t>FORNACIARI PAOLO</t>
  </si>
  <si>
    <t>CINQUEGRANA MARCO</t>
  </si>
  <si>
    <t>MARTUFI LUCREZIA</t>
  </si>
  <si>
    <t>SPINA FEDERICO</t>
  </si>
  <si>
    <t>ROCCHI RAIMONDO</t>
  </si>
  <si>
    <t>ESPOSITO GIULIANO</t>
  </si>
  <si>
    <t>PIROMALLI JACOPO</t>
  </si>
  <si>
    <t>SAVIATONI ALESSANDRO</t>
  </si>
  <si>
    <t>CORAZZA LUCA</t>
  </si>
  <si>
    <t>PANGALLO SILVIA</t>
  </si>
  <si>
    <t>DE CURTIS CHIARA</t>
  </si>
  <si>
    <t>GRECO FILIPPO</t>
  </si>
  <si>
    <t>GIUNTELLA FRANCESCA</t>
  </si>
  <si>
    <t>NOCERA RACHELE</t>
  </si>
  <si>
    <t>SEPICACCHI VALERIA</t>
  </si>
  <si>
    <t>SPINA ALBERTO</t>
  </si>
  <si>
    <t>GABBRIELLI LEONARDO</t>
  </si>
  <si>
    <t>CARDARELLI STEFANO</t>
  </si>
  <si>
    <t>STENR LUCA</t>
  </si>
  <si>
    <t>DI BIAGIO GIULIA</t>
  </si>
  <si>
    <t>LUBRANO FRANCESCO</t>
  </si>
  <si>
    <t>BATTISTONI SERENA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</si>
</sst>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6"/>
      <name val="Arial"/>
      <family val="2"/>
    </font>
    <font>
      <i/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18" borderId="15" xfId="0" applyFont="1" applyFill="1" applyBorder="1" applyAlignment="1">
      <alignment/>
    </xf>
    <xf numFmtId="1" fontId="4" fillId="0" borderId="15" xfId="0" applyNumberFormat="1" applyFont="1" applyFill="1" applyBorder="1" applyAlignment="1">
      <alignment horizontal="center" wrapText="1"/>
    </xf>
    <xf numFmtId="1" fontId="4" fillId="35" borderId="15" xfId="0" applyNumberFormat="1" applyFont="1" applyFill="1" applyBorder="1" applyAlignment="1">
      <alignment horizontal="center" wrapText="1"/>
    </xf>
    <xf numFmtId="1" fontId="4" fillId="0" borderId="11" xfId="0" applyNumberFormat="1" applyFont="1" applyFill="1" applyBorder="1" applyAlignment="1">
      <alignment horizontal="center" wrapText="1"/>
    </xf>
    <xf numFmtId="1" fontId="4" fillId="35" borderId="17" xfId="0" applyNumberFormat="1" applyFont="1" applyFill="1" applyBorder="1" applyAlignment="1">
      <alignment horizontal="center" wrapText="1"/>
    </xf>
    <xf numFmtId="0" fontId="3" fillId="36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18" borderId="24" xfId="0" applyFont="1" applyFill="1" applyBorder="1" applyAlignment="1">
      <alignment/>
    </xf>
    <xf numFmtId="1" fontId="4" fillId="0" borderId="25" xfId="0" applyNumberFormat="1" applyFont="1" applyFill="1" applyBorder="1" applyAlignment="1">
      <alignment horizontal="center" wrapText="1"/>
    </xf>
    <xf numFmtId="1" fontId="4" fillId="35" borderId="26" xfId="0" applyNumberFormat="1" applyFont="1" applyFill="1" applyBorder="1" applyAlignment="1">
      <alignment horizontal="center" wrapText="1"/>
    </xf>
    <xf numFmtId="1" fontId="4" fillId="0" borderId="10" xfId="0" applyNumberFormat="1" applyFont="1" applyFill="1" applyBorder="1" applyAlignment="1">
      <alignment horizontal="center" wrapText="1"/>
    </xf>
    <xf numFmtId="1" fontId="4" fillId="35" borderId="27" xfId="0" applyNumberFormat="1" applyFont="1" applyFill="1" applyBorder="1" applyAlignment="1">
      <alignment horizontal="center" wrapText="1"/>
    </xf>
    <xf numFmtId="1" fontId="5" fillId="0" borderId="21" xfId="0" applyNumberFormat="1" applyFont="1" applyFill="1" applyBorder="1" applyAlignment="1">
      <alignment horizontal="center" wrapText="1"/>
    </xf>
    <xf numFmtId="1" fontId="4" fillId="36" borderId="28" xfId="0" applyNumberFormat="1" applyFont="1" applyFill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37" borderId="30" xfId="0" applyFont="1" applyFill="1" applyBorder="1" applyAlignment="1">
      <alignment/>
    </xf>
    <xf numFmtId="0" fontId="3" fillId="37" borderId="29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5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18" borderId="28" xfId="0" applyFont="1" applyFill="1" applyBorder="1" applyAlignment="1">
      <alignment/>
    </xf>
    <xf numFmtId="1" fontId="4" fillId="0" borderId="37" xfId="0" applyNumberFormat="1" applyFont="1" applyFill="1" applyBorder="1" applyAlignment="1">
      <alignment horizontal="center" wrapText="1"/>
    </xf>
    <xf numFmtId="1" fontId="4" fillId="35" borderId="32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1" fontId="5" fillId="0" borderId="34" xfId="0" applyNumberFormat="1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4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1" fontId="4" fillId="0" borderId="44" xfId="0" applyNumberFormat="1" applyFont="1" applyFill="1" applyBorder="1" applyAlignment="1">
      <alignment horizontal="center" wrapText="1"/>
    </xf>
    <xf numFmtId="0" fontId="3" fillId="9" borderId="30" xfId="0" applyFont="1" applyFill="1" applyBorder="1" applyAlignment="1">
      <alignment/>
    </xf>
    <xf numFmtId="0" fontId="3" fillId="9" borderId="29" xfId="0" applyFont="1" applyFill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34" borderId="50" xfId="0" applyFont="1" applyFill="1" applyBorder="1" applyAlignment="1">
      <alignment/>
    </xf>
    <xf numFmtId="0" fontId="3" fillId="34" borderId="51" xfId="0" applyFont="1" applyFill="1" applyBorder="1" applyAlignment="1">
      <alignment/>
    </xf>
    <xf numFmtId="0" fontId="3" fillId="34" borderId="49" xfId="0" applyFont="1" applyFill="1" applyBorder="1" applyAlignment="1">
      <alignment/>
    </xf>
    <xf numFmtId="0" fontId="3" fillId="34" borderId="52" xfId="0" applyFont="1" applyFill="1" applyBorder="1" applyAlignment="1">
      <alignment/>
    </xf>
    <xf numFmtId="0" fontId="3" fillId="18" borderId="17" xfId="0" applyFont="1" applyFill="1" applyBorder="1" applyAlignment="1">
      <alignment/>
    </xf>
    <xf numFmtId="1" fontId="5" fillId="0" borderId="50" xfId="0" applyNumberFormat="1" applyFont="1" applyFill="1" applyBorder="1" applyAlignment="1">
      <alignment horizontal="center" wrapText="1"/>
    </xf>
    <xf numFmtId="0" fontId="3" fillId="37" borderId="0" xfId="0" applyFont="1" applyFill="1" applyBorder="1" applyAlignment="1">
      <alignment/>
    </xf>
    <xf numFmtId="0" fontId="3" fillId="17" borderId="0" xfId="0" applyFont="1" applyFill="1" applyAlignment="1">
      <alignment/>
    </xf>
    <xf numFmtId="1" fontId="4" fillId="17" borderId="32" xfId="0" applyNumberFormat="1" applyFont="1" applyFill="1" applyBorder="1" applyAlignment="1">
      <alignment horizontal="center" wrapText="1"/>
    </xf>
    <xf numFmtId="1" fontId="4" fillId="17" borderId="0" xfId="0" applyNumberFormat="1" applyFont="1" applyFill="1" applyBorder="1" applyAlignment="1">
      <alignment horizontal="center" wrapText="1"/>
    </xf>
    <xf numFmtId="1" fontId="4" fillId="17" borderId="27" xfId="0" applyNumberFormat="1" applyFont="1" applyFill="1" applyBorder="1" applyAlignment="1">
      <alignment horizontal="center" wrapText="1"/>
    </xf>
    <xf numFmtId="0" fontId="3" fillId="6" borderId="0" xfId="0" applyFont="1" applyFill="1" applyBorder="1" applyAlignment="1">
      <alignment/>
    </xf>
    <xf numFmtId="1" fontId="4" fillId="6" borderId="32" xfId="0" applyNumberFormat="1" applyFont="1" applyFill="1" applyBorder="1" applyAlignment="1">
      <alignment horizontal="center" wrapText="1"/>
    </xf>
    <xf numFmtId="1" fontId="4" fillId="6" borderId="0" xfId="0" applyNumberFormat="1" applyFont="1" applyFill="1" applyBorder="1" applyAlignment="1">
      <alignment horizontal="center" wrapText="1"/>
    </xf>
    <xf numFmtId="1" fontId="4" fillId="6" borderId="27" xfId="0" applyNumberFormat="1" applyFont="1" applyFill="1" applyBorder="1" applyAlignment="1">
      <alignment horizontal="center" wrapText="1"/>
    </xf>
    <xf numFmtId="0" fontId="3" fillId="6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38" borderId="0" xfId="0" applyFont="1" applyFill="1" applyAlignment="1">
      <alignment/>
    </xf>
    <xf numFmtId="1" fontId="4" fillId="38" borderId="32" xfId="0" applyNumberFormat="1" applyFont="1" applyFill="1" applyBorder="1" applyAlignment="1">
      <alignment horizontal="center" wrapText="1"/>
    </xf>
    <xf numFmtId="1" fontId="4" fillId="38" borderId="0" xfId="0" applyNumberFormat="1" applyFont="1" applyFill="1" applyBorder="1" applyAlignment="1">
      <alignment horizontal="center" wrapText="1"/>
    </xf>
    <xf numFmtId="1" fontId="4" fillId="38" borderId="27" xfId="0" applyNumberFormat="1" applyFont="1" applyFill="1" applyBorder="1" applyAlignment="1">
      <alignment horizontal="center" wrapText="1"/>
    </xf>
    <xf numFmtId="0" fontId="3" fillId="9" borderId="0" xfId="0" applyFont="1" applyFill="1" applyAlignment="1">
      <alignment/>
    </xf>
    <xf numFmtId="1" fontId="4" fillId="9" borderId="32" xfId="0" applyNumberFormat="1" applyFont="1" applyFill="1" applyBorder="1" applyAlignment="1">
      <alignment horizontal="center" wrapText="1"/>
    </xf>
    <xf numFmtId="1" fontId="4" fillId="9" borderId="0" xfId="0" applyNumberFormat="1" applyFont="1" applyFill="1" applyBorder="1" applyAlignment="1">
      <alignment horizontal="center" wrapText="1"/>
    </xf>
    <xf numFmtId="1" fontId="4" fillId="9" borderId="27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0" xfId="0" applyFont="1" applyFill="1" applyAlignment="1">
      <alignment/>
    </xf>
    <xf numFmtId="0" fontId="3" fillId="39" borderId="53" xfId="0" applyFont="1" applyFill="1" applyBorder="1" applyAlignment="1">
      <alignment/>
    </xf>
    <xf numFmtId="0" fontId="3" fillId="39" borderId="46" xfId="0" applyFont="1" applyFill="1" applyBorder="1" applyAlignment="1">
      <alignment/>
    </xf>
    <xf numFmtId="0" fontId="3" fillId="39" borderId="45" xfId="0" applyFont="1" applyFill="1" applyBorder="1" applyAlignment="1">
      <alignment/>
    </xf>
    <xf numFmtId="0" fontId="3" fillId="34" borderId="45" xfId="0" applyFont="1" applyFill="1" applyBorder="1" applyAlignment="1">
      <alignment/>
    </xf>
    <xf numFmtId="0" fontId="3" fillId="35" borderId="46" xfId="0" applyFont="1" applyFill="1" applyBorder="1" applyAlignment="1">
      <alignment/>
    </xf>
    <xf numFmtId="1" fontId="4" fillId="35" borderId="54" xfId="0" applyNumberFormat="1" applyFont="1" applyFill="1" applyBorder="1" applyAlignment="1">
      <alignment horizontal="center" wrapText="1"/>
    </xf>
    <xf numFmtId="0" fontId="3" fillId="39" borderId="16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1" fontId="4" fillId="0" borderId="29" xfId="0" applyNumberFormat="1" applyFont="1" applyFill="1" applyBorder="1" applyAlignment="1">
      <alignment horizontal="center" wrapText="1"/>
    </xf>
    <xf numFmtId="0" fontId="3" fillId="39" borderId="52" xfId="0" applyFont="1" applyFill="1" applyBorder="1" applyAlignment="1">
      <alignment/>
    </xf>
    <xf numFmtId="0" fontId="3" fillId="39" borderId="50" xfId="0" applyFont="1" applyFill="1" applyBorder="1" applyAlignment="1">
      <alignment/>
    </xf>
    <xf numFmtId="0" fontId="3" fillId="39" borderId="44" xfId="0" applyFont="1" applyFill="1" applyBorder="1" applyAlignment="1">
      <alignment/>
    </xf>
    <xf numFmtId="1" fontId="4" fillId="0" borderId="45" xfId="0" applyNumberFormat="1" applyFont="1" applyFill="1" applyBorder="1" applyAlignment="1">
      <alignment horizontal="center" wrapText="1"/>
    </xf>
    <xf numFmtId="0" fontId="3" fillId="38" borderId="30" xfId="0" applyFont="1" applyFill="1" applyBorder="1" applyAlignment="1">
      <alignment/>
    </xf>
    <xf numFmtId="0" fontId="3" fillId="37" borderId="0" xfId="0" applyFont="1" applyFill="1" applyAlignment="1">
      <alignment/>
    </xf>
    <xf numFmtId="0" fontId="3" fillId="6" borderId="11" xfId="0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3" fillId="17" borderId="12" xfId="0" applyFont="1" applyFill="1" applyBorder="1" applyAlignment="1">
      <alignment/>
    </xf>
    <xf numFmtId="0" fontId="3" fillId="37" borderId="45" xfId="0" applyFont="1" applyFill="1" applyBorder="1" applyAlignment="1">
      <alignment/>
    </xf>
    <xf numFmtId="0" fontId="3" fillId="38" borderId="29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3.140625" style="2" customWidth="1"/>
    <col min="2" max="2" width="12.28125" style="2" hidden="1" customWidth="1"/>
    <col min="3" max="3" width="27.8515625" style="2" customWidth="1"/>
    <col min="4" max="4" width="24.421875" style="2" customWidth="1"/>
    <col min="5" max="6" width="5.421875" style="2" customWidth="1"/>
    <col min="7" max="7" width="5.28125" style="2" customWidth="1"/>
    <col min="8" max="9" width="5.421875" style="2" customWidth="1"/>
    <col min="10" max="10" width="5.140625" style="2" customWidth="1"/>
    <col min="11" max="23" width="5.421875" style="2" customWidth="1"/>
    <col min="24" max="24" width="4.28125" style="2" customWidth="1"/>
    <col min="25" max="25" width="9.140625" style="2" customWidth="1"/>
    <col min="26" max="29" width="0" style="2" hidden="1" customWidth="1"/>
    <col min="30" max="33" width="10.00390625" style="2" customWidth="1"/>
    <col min="34" max="34" width="17.28125" style="2" customWidth="1"/>
    <col min="35" max="35" width="21.28125" style="2" customWidth="1"/>
    <col min="36" max="16384" width="9.140625" style="2" customWidth="1"/>
  </cols>
  <sheetData>
    <row r="1" spans="1:24" ht="15.75" thickBot="1">
      <c r="A1" s="1" t="s">
        <v>12</v>
      </c>
      <c r="B1" s="1"/>
      <c r="C1" s="1"/>
      <c r="E1" s="3" t="s">
        <v>9</v>
      </c>
      <c r="F1" s="3"/>
      <c r="G1" s="3"/>
      <c r="H1" s="3"/>
      <c r="I1" s="3"/>
      <c r="J1" s="4"/>
      <c r="K1" s="4"/>
      <c r="L1" s="4"/>
      <c r="M1" s="4" t="s">
        <v>17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33" ht="16.5" customHeight="1" thickBot="1">
      <c r="A2" s="5" t="s">
        <v>4</v>
      </c>
      <c r="B2" s="5"/>
      <c r="C2" s="5" t="s">
        <v>5</v>
      </c>
      <c r="D2" s="6" t="s">
        <v>6</v>
      </c>
      <c r="E2" s="7">
        <v>1</v>
      </c>
      <c r="F2" s="8">
        <v>2</v>
      </c>
      <c r="G2" s="8">
        <v>3</v>
      </c>
      <c r="H2" s="8">
        <v>4</v>
      </c>
      <c r="I2" s="8">
        <v>5</v>
      </c>
      <c r="J2" s="9">
        <v>6</v>
      </c>
      <c r="K2" s="10">
        <v>7</v>
      </c>
      <c r="L2" s="10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10">
        <v>16</v>
      </c>
      <c r="U2" s="10">
        <v>17</v>
      </c>
      <c r="V2" s="10">
        <v>18</v>
      </c>
      <c r="W2" s="10">
        <v>19</v>
      </c>
      <c r="X2" s="10">
        <v>20</v>
      </c>
      <c r="Y2" s="11" t="s">
        <v>0</v>
      </c>
      <c r="Z2" s="12" t="s">
        <v>1</v>
      </c>
      <c r="AA2" s="13" t="s">
        <v>3</v>
      </c>
      <c r="AB2" s="14" t="s">
        <v>2</v>
      </c>
      <c r="AC2" s="15" t="s">
        <v>3</v>
      </c>
      <c r="AD2" s="6" t="s">
        <v>1</v>
      </c>
      <c r="AE2" s="6" t="s">
        <v>2</v>
      </c>
      <c r="AF2" s="6" t="s">
        <v>21</v>
      </c>
      <c r="AG2" s="16" t="s">
        <v>18</v>
      </c>
    </row>
    <row r="3" spans="1:33" ht="15.75" thickBot="1">
      <c r="A3" s="118">
        <v>1</v>
      </c>
      <c r="B3" s="6">
        <v>112552</v>
      </c>
      <c r="C3" s="116" t="s">
        <v>31</v>
      </c>
      <c r="D3" s="17" t="s">
        <v>32</v>
      </c>
      <c r="E3" s="18">
        <v>1</v>
      </c>
      <c r="F3" s="19">
        <v>1</v>
      </c>
      <c r="G3" s="19">
        <v>2</v>
      </c>
      <c r="H3" s="19">
        <v>2</v>
      </c>
      <c r="I3" s="20">
        <v>3</v>
      </c>
      <c r="J3" s="21">
        <v>13</v>
      </c>
      <c r="K3" s="22">
        <v>4</v>
      </c>
      <c r="L3" s="22">
        <v>3</v>
      </c>
      <c r="M3" s="22">
        <v>2</v>
      </c>
      <c r="N3" s="22">
        <v>1</v>
      </c>
      <c r="O3" s="21">
        <v>3</v>
      </c>
      <c r="P3" s="22">
        <v>1</v>
      </c>
      <c r="Q3" s="22">
        <v>1</v>
      </c>
      <c r="R3" s="22">
        <v>1</v>
      </c>
      <c r="S3" s="23">
        <v>2</v>
      </c>
      <c r="T3" s="24">
        <v>6</v>
      </c>
      <c r="U3" s="22">
        <v>1</v>
      </c>
      <c r="V3" s="22">
        <v>1</v>
      </c>
      <c r="W3" s="22">
        <v>3</v>
      </c>
      <c r="X3" s="22">
        <v>1</v>
      </c>
      <c r="Y3" s="25">
        <f aca="true" t="shared" si="0" ref="Y3:Y21">SUM(E3:X3)</f>
        <v>52</v>
      </c>
      <c r="Z3" s="26">
        <f>LARGE(E3:J3,1)</f>
        <v>13</v>
      </c>
      <c r="AA3" s="27">
        <f>Y3-Z3</f>
        <v>39</v>
      </c>
      <c r="AB3" s="28">
        <f>LARGE(E3:J3,2)</f>
        <v>3</v>
      </c>
      <c r="AC3" s="29">
        <f>Y3-Z3-AB3</f>
        <v>36</v>
      </c>
      <c r="AD3" s="30">
        <f aca="true" t="shared" si="1" ref="AD3:AD21">LARGE(E3:X3,1)</f>
        <v>13</v>
      </c>
      <c r="AE3" s="30">
        <f aca="true" t="shared" si="2" ref="AE3:AE21">LARGE(E3:X3,2)</f>
        <v>6</v>
      </c>
      <c r="AF3" s="30">
        <f aca="true" t="shared" si="3" ref="AF3:AF21">LARGE(E3:X3,3)</f>
        <v>4</v>
      </c>
      <c r="AG3" s="31">
        <f aca="true" t="shared" si="4" ref="AG3:AG21">Y3-AD3-AE3-AF3</f>
        <v>29</v>
      </c>
    </row>
    <row r="4" spans="1:33" ht="15.75" thickBot="1">
      <c r="A4" s="32">
        <v>2</v>
      </c>
      <c r="B4" s="32">
        <v>106</v>
      </c>
      <c r="C4" s="33" t="s">
        <v>33</v>
      </c>
      <c r="D4" s="34" t="s">
        <v>34</v>
      </c>
      <c r="E4" s="35">
        <v>2</v>
      </c>
      <c r="F4" s="36">
        <v>3</v>
      </c>
      <c r="G4" s="36">
        <v>4</v>
      </c>
      <c r="H4" s="36">
        <v>1</v>
      </c>
      <c r="I4" s="37">
        <v>7</v>
      </c>
      <c r="J4" s="38">
        <v>13</v>
      </c>
      <c r="K4" s="39">
        <v>1</v>
      </c>
      <c r="L4" s="39">
        <v>4</v>
      </c>
      <c r="M4" s="39">
        <v>1</v>
      </c>
      <c r="N4" s="39">
        <v>3</v>
      </c>
      <c r="O4" s="38">
        <v>1</v>
      </c>
      <c r="P4" s="39">
        <v>4</v>
      </c>
      <c r="Q4" s="39">
        <v>2</v>
      </c>
      <c r="R4" s="39">
        <v>2</v>
      </c>
      <c r="S4" s="40">
        <v>1</v>
      </c>
      <c r="T4" s="41">
        <v>1</v>
      </c>
      <c r="U4" s="39">
        <v>6</v>
      </c>
      <c r="V4" s="39">
        <v>4</v>
      </c>
      <c r="W4" s="39">
        <v>2</v>
      </c>
      <c r="X4" s="39">
        <v>3</v>
      </c>
      <c r="Y4" s="42">
        <f t="shared" si="0"/>
        <v>65</v>
      </c>
      <c r="Z4" s="43"/>
      <c r="AA4" s="44"/>
      <c r="AB4" s="45"/>
      <c r="AC4" s="29"/>
      <c r="AD4" s="46">
        <f t="shared" si="1"/>
        <v>13</v>
      </c>
      <c r="AE4" s="46">
        <f t="shared" si="2"/>
        <v>7</v>
      </c>
      <c r="AF4" s="46">
        <f t="shared" si="3"/>
        <v>6</v>
      </c>
      <c r="AG4" s="31">
        <f t="shared" si="4"/>
        <v>39</v>
      </c>
    </row>
    <row r="5" spans="1:33" ht="15.75" thickBot="1">
      <c r="A5" s="32">
        <v>3</v>
      </c>
      <c r="B5" s="32">
        <v>109723</v>
      </c>
      <c r="C5" s="47" t="s">
        <v>35</v>
      </c>
      <c r="D5" s="48" t="s">
        <v>36</v>
      </c>
      <c r="E5" s="35">
        <v>7</v>
      </c>
      <c r="F5" s="36">
        <v>7</v>
      </c>
      <c r="G5" s="36">
        <v>7</v>
      </c>
      <c r="H5" s="36">
        <v>7</v>
      </c>
      <c r="I5" s="37">
        <v>7</v>
      </c>
      <c r="J5" s="49">
        <v>3</v>
      </c>
      <c r="K5" s="50">
        <v>9</v>
      </c>
      <c r="L5" s="50">
        <v>5</v>
      </c>
      <c r="M5" s="50">
        <v>8</v>
      </c>
      <c r="N5" s="39">
        <v>4</v>
      </c>
      <c r="O5" s="38">
        <v>12</v>
      </c>
      <c r="P5" s="39">
        <v>6</v>
      </c>
      <c r="Q5" s="39">
        <v>7</v>
      </c>
      <c r="R5" s="39">
        <v>7</v>
      </c>
      <c r="S5" s="40">
        <v>4</v>
      </c>
      <c r="T5" s="41">
        <v>11</v>
      </c>
      <c r="U5" s="39">
        <v>9</v>
      </c>
      <c r="V5" s="39">
        <v>10</v>
      </c>
      <c r="W5" s="39">
        <v>13</v>
      </c>
      <c r="X5" s="39">
        <v>12</v>
      </c>
      <c r="Y5" s="42">
        <f t="shared" si="0"/>
        <v>155</v>
      </c>
      <c r="Z5" s="43"/>
      <c r="AA5" s="44"/>
      <c r="AB5" s="45"/>
      <c r="AC5" s="29"/>
      <c r="AD5" s="46">
        <f t="shared" si="1"/>
        <v>13</v>
      </c>
      <c r="AE5" s="46">
        <f t="shared" si="2"/>
        <v>12</v>
      </c>
      <c r="AF5" s="46">
        <f t="shared" si="3"/>
        <v>12</v>
      </c>
      <c r="AG5" s="31">
        <f t="shared" si="4"/>
        <v>118</v>
      </c>
    </row>
    <row r="6" spans="1:33" ht="15.75" thickBot="1">
      <c r="A6" s="32">
        <v>4</v>
      </c>
      <c r="B6" s="32"/>
      <c r="C6" s="33" t="s">
        <v>37</v>
      </c>
      <c r="D6" s="34" t="s">
        <v>30</v>
      </c>
      <c r="E6" s="52">
        <v>7</v>
      </c>
      <c r="F6" s="53">
        <v>5</v>
      </c>
      <c r="G6" s="53">
        <v>5</v>
      </c>
      <c r="H6" s="53">
        <v>5</v>
      </c>
      <c r="I6" s="54">
        <v>4</v>
      </c>
      <c r="J6" s="55">
        <v>20</v>
      </c>
      <c r="K6" s="56">
        <v>20</v>
      </c>
      <c r="L6" s="56">
        <v>20</v>
      </c>
      <c r="M6" s="56">
        <v>20</v>
      </c>
      <c r="N6" s="56">
        <v>20</v>
      </c>
      <c r="O6" s="55">
        <v>10</v>
      </c>
      <c r="P6" s="56">
        <v>5</v>
      </c>
      <c r="Q6" s="56">
        <v>6</v>
      </c>
      <c r="R6" s="56">
        <v>4</v>
      </c>
      <c r="S6" s="57">
        <v>7</v>
      </c>
      <c r="T6" s="58">
        <v>10</v>
      </c>
      <c r="U6" s="56">
        <v>12</v>
      </c>
      <c r="V6" s="56">
        <v>6</v>
      </c>
      <c r="W6" s="56">
        <v>8</v>
      </c>
      <c r="X6" s="56">
        <v>10</v>
      </c>
      <c r="Y6" s="42">
        <f t="shared" si="0"/>
        <v>204</v>
      </c>
      <c r="Z6" s="43" t="e">
        <f>LARGE(#REF!,1)</f>
        <v>#REF!</v>
      </c>
      <c r="AA6" s="44" t="e">
        <f>#REF!-Z6</f>
        <v>#REF!</v>
      </c>
      <c r="AB6" s="45">
        <f>LARGE(E6:J6,2)</f>
        <v>7</v>
      </c>
      <c r="AC6" s="29">
        <f>Y6-Z3-AB6</f>
        <v>184</v>
      </c>
      <c r="AD6" s="46">
        <f t="shared" si="1"/>
        <v>20</v>
      </c>
      <c r="AE6" s="46">
        <f t="shared" si="2"/>
        <v>20</v>
      </c>
      <c r="AF6" s="46">
        <f t="shared" si="3"/>
        <v>20</v>
      </c>
      <c r="AG6" s="31">
        <f t="shared" si="4"/>
        <v>144</v>
      </c>
    </row>
    <row r="7" spans="1:33" ht="15.75" thickBot="1">
      <c r="A7" s="32">
        <v>5</v>
      </c>
      <c r="B7" s="32"/>
      <c r="C7" s="60" t="s">
        <v>38</v>
      </c>
      <c r="D7" s="61" t="s">
        <v>39</v>
      </c>
      <c r="E7" s="35">
        <v>20</v>
      </c>
      <c r="F7" s="36">
        <v>20</v>
      </c>
      <c r="G7" s="36">
        <v>20</v>
      </c>
      <c r="H7" s="36">
        <v>20</v>
      </c>
      <c r="I7" s="37">
        <v>20</v>
      </c>
      <c r="J7" s="41">
        <v>11</v>
      </c>
      <c r="K7" s="39">
        <v>11</v>
      </c>
      <c r="L7" s="39">
        <v>13</v>
      </c>
      <c r="M7" s="39">
        <v>12</v>
      </c>
      <c r="N7" s="39">
        <v>11</v>
      </c>
      <c r="O7" s="38">
        <v>9</v>
      </c>
      <c r="P7" s="39">
        <v>8</v>
      </c>
      <c r="Q7" s="39">
        <v>5</v>
      </c>
      <c r="R7" s="39">
        <v>3</v>
      </c>
      <c r="S7" s="40">
        <v>5</v>
      </c>
      <c r="T7" s="41">
        <v>3</v>
      </c>
      <c r="U7" s="39">
        <v>5</v>
      </c>
      <c r="V7" s="39">
        <v>3</v>
      </c>
      <c r="W7" s="39">
        <v>7</v>
      </c>
      <c r="X7" s="39">
        <v>2</v>
      </c>
      <c r="Y7" s="42">
        <f t="shared" si="0"/>
        <v>208</v>
      </c>
      <c r="Z7" s="43">
        <f>LARGE(E8:J8,1)</f>
        <v>20</v>
      </c>
      <c r="AA7" s="44" t="e">
        <f>#REF!-Z7</f>
        <v>#REF!</v>
      </c>
      <c r="AB7" s="45">
        <f>LARGE(E8:J8,2)</f>
        <v>20</v>
      </c>
      <c r="AC7" s="29" t="e">
        <f>#REF!-Z7-AB7</f>
        <v>#REF!</v>
      </c>
      <c r="AD7" s="46">
        <f t="shared" si="1"/>
        <v>20</v>
      </c>
      <c r="AE7" s="46">
        <f t="shared" si="2"/>
        <v>20</v>
      </c>
      <c r="AF7" s="46">
        <f t="shared" si="3"/>
        <v>20</v>
      </c>
      <c r="AG7" s="31">
        <f t="shared" si="4"/>
        <v>148</v>
      </c>
    </row>
    <row r="8" spans="1:33" ht="15.75" thickBot="1">
      <c r="A8" s="32">
        <v>6</v>
      </c>
      <c r="B8" s="32"/>
      <c r="C8" s="51" t="s">
        <v>40</v>
      </c>
      <c r="D8" s="48" t="s">
        <v>22</v>
      </c>
      <c r="E8" s="35">
        <v>20</v>
      </c>
      <c r="F8" s="36">
        <v>20</v>
      </c>
      <c r="G8" s="36">
        <v>20</v>
      </c>
      <c r="H8" s="36">
        <v>20</v>
      </c>
      <c r="I8" s="37">
        <v>20</v>
      </c>
      <c r="J8" s="41">
        <v>13</v>
      </c>
      <c r="K8" s="39">
        <v>6</v>
      </c>
      <c r="L8" s="39">
        <v>6</v>
      </c>
      <c r="M8" s="39">
        <v>4</v>
      </c>
      <c r="N8" s="39">
        <v>5</v>
      </c>
      <c r="O8" s="38">
        <v>8</v>
      </c>
      <c r="P8" s="39">
        <v>7</v>
      </c>
      <c r="Q8" s="39">
        <v>9</v>
      </c>
      <c r="R8" s="39">
        <v>8</v>
      </c>
      <c r="S8" s="40">
        <v>6</v>
      </c>
      <c r="T8" s="41">
        <v>13</v>
      </c>
      <c r="U8" s="39">
        <v>11</v>
      </c>
      <c r="V8" s="39">
        <v>9</v>
      </c>
      <c r="W8" s="39">
        <v>5</v>
      </c>
      <c r="X8" s="39">
        <v>7</v>
      </c>
      <c r="Y8" s="42">
        <f t="shared" si="0"/>
        <v>217</v>
      </c>
      <c r="Z8" s="43" t="e">
        <f>LARGE(#REF!,1)</f>
        <v>#REF!</v>
      </c>
      <c r="AA8" s="44" t="e">
        <f>#REF!-Z8</f>
        <v>#REF!</v>
      </c>
      <c r="AB8" s="28" t="e">
        <f>LARGE(#REF!,2)</f>
        <v>#REF!</v>
      </c>
      <c r="AC8" s="29" t="e">
        <f>#REF!-Z16-AB8</f>
        <v>#REF!</v>
      </c>
      <c r="AD8" s="46">
        <f t="shared" si="1"/>
        <v>20</v>
      </c>
      <c r="AE8" s="46">
        <f t="shared" si="2"/>
        <v>20</v>
      </c>
      <c r="AF8" s="46">
        <f t="shared" si="3"/>
        <v>20</v>
      </c>
      <c r="AG8" s="31">
        <f t="shared" si="4"/>
        <v>157</v>
      </c>
    </row>
    <row r="9" spans="1:33" ht="15.75" thickBot="1">
      <c r="A9" s="32">
        <v>7</v>
      </c>
      <c r="B9" s="32"/>
      <c r="C9" s="114" t="s">
        <v>41</v>
      </c>
      <c r="D9" s="120" t="s">
        <v>29</v>
      </c>
      <c r="E9" s="52">
        <v>20</v>
      </c>
      <c r="F9" s="53">
        <v>20</v>
      </c>
      <c r="G9" s="53">
        <v>20</v>
      </c>
      <c r="H9" s="53">
        <v>20</v>
      </c>
      <c r="I9" s="54">
        <v>20</v>
      </c>
      <c r="J9" s="55">
        <v>6</v>
      </c>
      <c r="K9" s="56">
        <v>7</v>
      </c>
      <c r="L9" s="56">
        <v>8</v>
      </c>
      <c r="M9" s="56">
        <v>7</v>
      </c>
      <c r="N9" s="56">
        <v>6</v>
      </c>
      <c r="O9" s="38">
        <v>13</v>
      </c>
      <c r="P9" s="39">
        <v>12</v>
      </c>
      <c r="Q9" s="39">
        <v>12</v>
      </c>
      <c r="R9" s="39">
        <v>10</v>
      </c>
      <c r="S9" s="40">
        <v>12</v>
      </c>
      <c r="T9" s="41">
        <v>5</v>
      </c>
      <c r="U9" s="39">
        <v>7</v>
      </c>
      <c r="V9" s="39">
        <v>11</v>
      </c>
      <c r="W9" s="39">
        <v>11</v>
      </c>
      <c r="X9" s="39">
        <v>8</v>
      </c>
      <c r="Y9" s="42">
        <f t="shared" si="0"/>
        <v>235</v>
      </c>
      <c r="Z9" s="43" t="e">
        <f>LARGE(#REF!,1)</f>
        <v>#REF!</v>
      </c>
      <c r="AA9" s="44" t="e">
        <f>#REF!-Z9</f>
        <v>#REF!</v>
      </c>
      <c r="AB9" s="59" t="e">
        <f>LARGE(#REF!,2)</f>
        <v>#REF!</v>
      </c>
      <c r="AC9" s="29" t="e">
        <f>#REF!-Z9-AB9</f>
        <v>#REF!</v>
      </c>
      <c r="AD9" s="46">
        <f t="shared" si="1"/>
        <v>20</v>
      </c>
      <c r="AE9" s="46">
        <f t="shared" si="2"/>
        <v>20</v>
      </c>
      <c r="AF9" s="46">
        <f t="shared" si="3"/>
        <v>20</v>
      </c>
      <c r="AG9" s="31">
        <f t="shared" si="4"/>
        <v>175</v>
      </c>
    </row>
    <row r="10" spans="1:33" ht="15.75" thickBot="1">
      <c r="A10" s="32">
        <v>8</v>
      </c>
      <c r="B10" s="32"/>
      <c r="C10" s="51" t="s">
        <v>42</v>
      </c>
      <c r="D10" s="48" t="s">
        <v>43</v>
      </c>
      <c r="E10" s="52">
        <v>20</v>
      </c>
      <c r="F10" s="53">
        <v>20</v>
      </c>
      <c r="G10" s="53">
        <v>20</v>
      </c>
      <c r="H10" s="53">
        <v>20</v>
      </c>
      <c r="I10" s="54">
        <v>20</v>
      </c>
      <c r="J10" s="38">
        <v>1</v>
      </c>
      <c r="K10" s="39">
        <v>2</v>
      </c>
      <c r="L10" s="39">
        <v>2</v>
      </c>
      <c r="M10" s="39">
        <v>3</v>
      </c>
      <c r="N10" s="39">
        <v>2</v>
      </c>
      <c r="O10" s="38">
        <v>20</v>
      </c>
      <c r="P10" s="39">
        <v>20</v>
      </c>
      <c r="Q10" s="39">
        <v>20</v>
      </c>
      <c r="R10" s="39">
        <v>20</v>
      </c>
      <c r="S10" s="40">
        <v>20</v>
      </c>
      <c r="T10" s="41">
        <v>7</v>
      </c>
      <c r="U10" s="39">
        <v>8</v>
      </c>
      <c r="V10" s="39">
        <v>5</v>
      </c>
      <c r="W10" s="39">
        <v>4</v>
      </c>
      <c r="X10" s="39">
        <v>5</v>
      </c>
      <c r="Y10" s="42">
        <f t="shared" si="0"/>
        <v>239</v>
      </c>
      <c r="Z10" s="43">
        <f>LARGE(E12:J12,1)</f>
        <v>20</v>
      </c>
      <c r="AA10" s="44">
        <f>Y12-Z10</f>
        <v>226</v>
      </c>
      <c r="AB10" s="45">
        <f>LARGE(E12:J12,2)</f>
        <v>4</v>
      </c>
      <c r="AC10" s="29">
        <f>Y12-Z10-AB10</f>
        <v>222</v>
      </c>
      <c r="AD10" s="46">
        <f t="shared" si="1"/>
        <v>20</v>
      </c>
      <c r="AE10" s="46">
        <f t="shared" si="2"/>
        <v>20</v>
      </c>
      <c r="AF10" s="46">
        <f t="shared" si="3"/>
        <v>20</v>
      </c>
      <c r="AG10" s="31">
        <f t="shared" si="4"/>
        <v>179</v>
      </c>
    </row>
    <row r="11" spans="1:33" ht="15.75" thickBot="1">
      <c r="A11" s="32">
        <v>9</v>
      </c>
      <c r="B11" s="32"/>
      <c r="C11" s="51" t="s">
        <v>24</v>
      </c>
      <c r="D11" s="48" t="s">
        <v>44</v>
      </c>
      <c r="E11" s="52">
        <v>20</v>
      </c>
      <c r="F11" s="53">
        <v>20</v>
      </c>
      <c r="G11" s="53">
        <v>20</v>
      </c>
      <c r="H11" s="53">
        <v>20</v>
      </c>
      <c r="I11" s="54">
        <v>20</v>
      </c>
      <c r="J11" s="55">
        <v>4</v>
      </c>
      <c r="K11" s="56">
        <v>5</v>
      </c>
      <c r="L11" s="56">
        <v>7</v>
      </c>
      <c r="M11" s="56">
        <v>6</v>
      </c>
      <c r="N11" s="56">
        <v>13</v>
      </c>
      <c r="O11" s="55">
        <v>7</v>
      </c>
      <c r="P11" s="56">
        <v>13</v>
      </c>
      <c r="Q11" s="56">
        <v>11</v>
      </c>
      <c r="R11" s="56">
        <v>14</v>
      </c>
      <c r="S11" s="57">
        <v>11</v>
      </c>
      <c r="T11" s="58">
        <v>12</v>
      </c>
      <c r="U11" s="56">
        <v>15</v>
      </c>
      <c r="V11" s="56">
        <v>12</v>
      </c>
      <c r="W11" s="56">
        <v>9</v>
      </c>
      <c r="X11" s="56">
        <v>6</v>
      </c>
      <c r="Y11" s="42">
        <f t="shared" si="0"/>
        <v>245</v>
      </c>
      <c r="Z11" s="43" t="e">
        <f>LARGE(#REF!,1)</f>
        <v>#REF!</v>
      </c>
      <c r="AA11" s="44" t="e">
        <f>#REF!-Z11</f>
        <v>#REF!</v>
      </c>
      <c r="AB11" s="45">
        <f>LARGE(E5:J5,2)</f>
        <v>7</v>
      </c>
      <c r="AC11" s="29" t="e">
        <f>Y5-Z2-AB11</f>
        <v>#VALUE!</v>
      </c>
      <c r="AD11" s="46">
        <f t="shared" si="1"/>
        <v>20</v>
      </c>
      <c r="AE11" s="46">
        <f t="shared" si="2"/>
        <v>20</v>
      </c>
      <c r="AF11" s="46">
        <f t="shared" si="3"/>
        <v>20</v>
      </c>
      <c r="AG11" s="31">
        <f t="shared" si="4"/>
        <v>185</v>
      </c>
    </row>
    <row r="12" spans="1:33" ht="15.75" thickBot="1">
      <c r="A12" s="32">
        <v>10</v>
      </c>
      <c r="B12" s="32"/>
      <c r="C12" s="33" t="s">
        <v>45</v>
      </c>
      <c r="D12" s="34" t="s">
        <v>46</v>
      </c>
      <c r="E12" s="52">
        <v>4</v>
      </c>
      <c r="F12" s="53">
        <v>4</v>
      </c>
      <c r="G12" s="53">
        <v>3</v>
      </c>
      <c r="H12" s="53">
        <v>4</v>
      </c>
      <c r="I12" s="54">
        <v>1</v>
      </c>
      <c r="J12" s="55">
        <v>20</v>
      </c>
      <c r="K12" s="56">
        <v>20</v>
      </c>
      <c r="L12" s="56">
        <v>20</v>
      </c>
      <c r="M12" s="56">
        <v>20</v>
      </c>
      <c r="N12" s="56">
        <v>20</v>
      </c>
      <c r="O12" s="38">
        <v>4</v>
      </c>
      <c r="P12" s="39">
        <v>9</v>
      </c>
      <c r="Q12" s="39">
        <v>3</v>
      </c>
      <c r="R12" s="39">
        <v>6</v>
      </c>
      <c r="S12" s="40">
        <v>8</v>
      </c>
      <c r="T12" s="41">
        <v>20</v>
      </c>
      <c r="U12" s="39">
        <v>20</v>
      </c>
      <c r="V12" s="39">
        <v>20</v>
      </c>
      <c r="W12" s="39">
        <v>20</v>
      </c>
      <c r="X12" s="39">
        <v>20</v>
      </c>
      <c r="Y12" s="42">
        <f t="shared" si="0"/>
        <v>246</v>
      </c>
      <c r="Z12" s="43" t="e">
        <f>LARGE(#REF!,1)</f>
        <v>#REF!</v>
      </c>
      <c r="AA12" s="44" t="e">
        <f>#REF!-Z12</f>
        <v>#REF!</v>
      </c>
      <c r="AB12" s="45" t="e">
        <f>LARGE(#REF!,2)</f>
        <v>#REF!</v>
      </c>
      <c r="AC12" s="29" t="e">
        <f>#REF!-Z21-AB12</f>
        <v>#REF!</v>
      </c>
      <c r="AD12" s="46">
        <f t="shared" si="1"/>
        <v>20</v>
      </c>
      <c r="AE12" s="46">
        <f t="shared" si="2"/>
        <v>20</v>
      </c>
      <c r="AF12" s="46">
        <f t="shared" si="3"/>
        <v>20</v>
      </c>
      <c r="AG12" s="31">
        <f t="shared" si="4"/>
        <v>186</v>
      </c>
    </row>
    <row r="13" spans="1:33" ht="15.75" thickBot="1">
      <c r="A13" s="32">
        <v>11</v>
      </c>
      <c r="B13" s="32"/>
      <c r="C13" s="51" t="s">
        <v>47</v>
      </c>
      <c r="D13" s="48" t="s">
        <v>48</v>
      </c>
      <c r="E13" s="52">
        <v>20</v>
      </c>
      <c r="F13" s="53">
        <v>20</v>
      </c>
      <c r="G13" s="53">
        <v>20</v>
      </c>
      <c r="H13" s="53">
        <v>20</v>
      </c>
      <c r="I13" s="54">
        <v>20</v>
      </c>
      <c r="J13" s="41">
        <v>20</v>
      </c>
      <c r="K13" s="39">
        <v>20</v>
      </c>
      <c r="L13" s="39">
        <v>20</v>
      </c>
      <c r="M13" s="39">
        <v>20</v>
      </c>
      <c r="N13" s="39">
        <v>20</v>
      </c>
      <c r="O13" s="38">
        <v>2</v>
      </c>
      <c r="P13" s="39">
        <v>3</v>
      </c>
      <c r="Q13" s="39">
        <v>14</v>
      </c>
      <c r="R13" s="39">
        <v>14</v>
      </c>
      <c r="S13" s="40">
        <v>14</v>
      </c>
      <c r="T13" s="41">
        <v>4</v>
      </c>
      <c r="U13" s="39">
        <v>4</v>
      </c>
      <c r="V13" s="39">
        <v>2</v>
      </c>
      <c r="W13" s="39">
        <v>1</v>
      </c>
      <c r="X13" s="39">
        <v>4</v>
      </c>
      <c r="Y13" s="42">
        <f t="shared" si="0"/>
        <v>262</v>
      </c>
      <c r="Z13" s="43"/>
      <c r="AA13" s="44"/>
      <c r="AB13" s="45"/>
      <c r="AC13" s="29"/>
      <c r="AD13" s="46">
        <f t="shared" si="1"/>
        <v>20</v>
      </c>
      <c r="AE13" s="46">
        <f t="shared" si="2"/>
        <v>20</v>
      </c>
      <c r="AF13" s="46">
        <f t="shared" si="3"/>
        <v>20</v>
      </c>
      <c r="AG13" s="31">
        <f t="shared" si="4"/>
        <v>202</v>
      </c>
    </row>
    <row r="14" spans="1:33" ht="15.75" thickBot="1">
      <c r="A14" s="32">
        <v>12</v>
      </c>
      <c r="B14" s="32"/>
      <c r="C14" s="51" t="s">
        <v>25</v>
      </c>
      <c r="D14" s="48" t="s">
        <v>19</v>
      </c>
      <c r="E14" s="52">
        <v>20</v>
      </c>
      <c r="F14" s="53">
        <v>20</v>
      </c>
      <c r="G14" s="53">
        <v>20</v>
      </c>
      <c r="H14" s="53">
        <v>20</v>
      </c>
      <c r="I14" s="54">
        <v>20</v>
      </c>
      <c r="J14" s="38">
        <v>20</v>
      </c>
      <c r="K14" s="39">
        <v>20</v>
      </c>
      <c r="L14" s="39">
        <v>20</v>
      </c>
      <c r="M14" s="39">
        <v>20</v>
      </c>
      <c r="N14" s="39">
        <v>20</v>
      </c>
      <c r="O14" s="55">
        <v>6</v>
      </c>
      <c r="P14" s="56">
        <v>2</v>
      </c>
      <c r="Q14" s="56">
        <v>8</v>
      </c>
      <c r="R14" s="56">
        <v>14</v>
      </c>
      <c r="S14" s="57">
        <v>3</v>
      </c>
      <c r="T14" s="41">
        <v>2</v>
      </c>
      <c r="U14" s="39">
        <v>3</v>
      </c>
      <c r="V14" s="39">
        <v>15</v>
      </c>
      <c r="W14" s="39">
        <v>12</v>
      </c>
      <c r="X14" s="39">
        <v>9</v>
      </c>
      <c r="Y14" s="42">
        <f t="shared" si="0"/>
        <v>274</v>
      </c>
      <c r="Z14" s="43"/>
      <c r="AA14" s="44"/>
      <c r="AB14" s="45"/>
      <c r="AC14" s="29"/>
      <c r="AD14" s="46">
        <f t="shared" si="1"/>
        <v>20</v>
      </c>
      <c r="AE14" s="46">
        <f t="shared" si="2"/>
        <v>20</v>
      </c>
      <c r="AF14" s="46">
        <f t="shared" si="3"/>
        <v>20</v>
      </c>
      <c r="AG14" s="31">
        <f t="shared" si="4"/>
        <v>214</v>
      </c>
    </row>
    <row r="15" spans="1:33" ht="15.75" thickBot="1">
      <c r="A15" s="32">
        <v>13</v>
      </c>
      <c r="B15" s="32"/>
      <c r="C15" s="33" t="s">
        <v>26</v>
      </c>
      <c r="D15" s="34" t="s">
        <v>49</v>
      </c>
      <c r="E15" s="52">
        <v>20</v>
      </c>
      <c r="F15" s="53">
        <v>20</v>
      </c>
      <c r="G15" s="53">
        <v>20</v>
      </c>
      <c r="H15" s="53">
        <v>20</v>
      </c>
      <c r="I15" s="54">
        <v>20</v>
      </c>
      <c r="J15" s="38">
        <v>12</v>
      </c>
      <c r="K15" s="39">
        <v>10</v>
      </c>
      <c r="L15" s="39">
        <v>10</v>
      </c>
      <c r="M15" s="39">
        <v>10</v>
      </c>
      <c r="N15" s="39">
        <v>10</v>
      </c>
      <c r="O15" s="38">
        <v>5</v>
      </c>
      <c r="P15" s="39">
        <v>10</v>
      </c>
      <c r="Q15" s="39">
        <v>4</v>
      </c>
      <c r="R15" s="39">
        <v>9</v>
      </c>
      <c r="S15" s="40">
        <v>10</v>
      </c>
      <c r="T15" s="41">
        <v>20</v>
      </c>
      <c r="U15" s="39">
        <v>20</v>
      </c>
      <c r="V15" s="39">
        <v>20</v>
      </c>
      <c r="W15" s="39">
        <v>20</v>
      </c>
      <c r="X15" s="39">
        <v>20</v>
      </c>
      <c r="Y15" s="42">
        <f t="shared" si="0"/>
        <v>290</v>
      </c>
      <c r="Z15" s="43" t="e">
        <f>LARGE(#REF!,1)</f>
        <v>#REF!</v>
      </c>
      <c r="AA15" s="44" t="e">
        <f>#REF!-Z15</f>
        <v>#REF!</v>
      </c>
      <c r="AB15" s="45" t="e">
        <f>LARGE(#REF!,2)</f>
        <v>#REF!</v>
      </c>
      <c r="AC15" s="29" t="e">
        <f>#REF!-Z5-AB15</f>
        <v>#REF!</v>
      </c>
      <c r="AD15" s="46">
        <f t="shared" si="1"/>
        <v>20</v>
      </c>
      <c r="AE15" s="46">
        <f t="shared" si="2"/>
        <v>20</v>
      </c>
      <c r="AF15" s="46">
        <f t="shared" si="3"/>
        <v>20</v>
      </c>
      <c r="AG15" s="31">
        <f t="shared" si="4"/>
        <v>230</v>
      </c>
    </row>
    <row r="16" spans="1:33" ht="15.75" thickBot="1">
      <c r="A16" s="32">
        <v>14</v>
      </c>
      <c r="B16" s="32"/>
      <c r="C16" s="51" t="s">
        <v>27</v>
      </c>
      <c r="D16" s="48" t="s">
        <v>20</v>
      </c>
      <c r="E16" s="52">
        <v>20</v>
      </c>
      <c r="F16" s="53">
        <v>20</v>
      </c>
      <c r="G16" s="53">
        <v>20</v>
      </c>
      <c r="H16" s="53">
        <v>20</v>
      </c>
      <c r="I16" s="54">
        <v>20</v>
      </c>
      <c r="J16" s="41">
        <v>20</v>
      </c>
      <c r="K16" s="39">
        <v>20</v>
      </c>
      <c r="L16" s="39">
        <v>20</v>
      </c>
      <c r="M16" s="39">
        <v>20</v>
      </c>
      <c r="N16" s="39">
        <v>20</v>
      </c>
      <c r="O16" s="55">
        <v>11</v>
      </c>
      <c r="P16" s="56">
        <v>11</v>
      </c>
      <c r="Q16" s="56">
        <v>10</v>
      </c>
      <c r="R16" s="56">
        <v>5</v>
      </c>
      <c r="S16" s="57">
        <v>9</v>
      </c>
      <c r="T16" s="58">
        <v>9</v>
      </c>
      <c r="U16" s="56">
        <v>10</v>
      </c>
      <c r="V16" s="56">
        <v>7</v>
      </c>
      <c r="W16" s="56">
        <v>10</v>
      </c>
      <c r="X16" s="56">
        <v>11</v>
      </c>
      <c r="Y16" s="42">
        <f t="shared" si="0"/>
        <v>293</v>
      </c>
      <c r="Z16" s="43"/>
      <c r="AA16" s="44"/>
      <c r="AB16" s="45"/>
      <c r="AC16" s="29"/>
      <c r="AD16" s="46">
        <f t="shared" si="1"/>
        <v>20</v>
      </c>
      <c r="AE16" s="46">
        <f t="shared" si="2"/>
        <v>20</v>
      </c>
      <c r="AF16" s="46">
        <f t="shared" si="3"/>
        <v>20</v>
      </c>
      <c r="AG16" s="31">
        <f t="shared" si="4"/>
        <v>233</v>
      </c>
    </row>
    <row r="17" spans="1:33" ht="15.75" thickBot="1">
      <c r="A17" s="32">
        <v>15</v>
      </c>
      <c r="B17" s="32"/>
      <c r="C17" s="33" t="s">
        <v>50</v>
      </c>
      <c r="D17" s="34" t="s">
        <v>51</v>
      </c>
      <c r="E17" s="52">
        <v>3</v>
      </c>
      <c r="F17" s="53">
        <v>2</v>
      </c>
      <c r="G17" s="53">
        <v>1</v>
      </c>
      <c r="H17" s="53">
        <v>3</v>
      </c>
      <c r="I17" s="54">
        <v>2</v>
      </c>
      <c r="J17" s="55">
        <v>20</v>
      </c>
      <c r="K17" s="56">
        <v>20</v>
      </c>
      <c r="L17" s="56">
        <v>20</v>
      </c>
      <c r="M17" s="56">
        <v>20</v>
      </c>
      <c r="N17" s="56">
        <v>20</v>
      </c>
      <c r="O17" s="38">
        <v>20</v>
      </c>
      <c r="P17" s="39">
        <v>20</v>
      </c>
      <c r="Q17" s="39">
        <v>20</v>
      </c>
      <c r="R17" s="39">
        <v>20</v>
      </c>
      <c r="S17" s="40">
        <v>20</v>
      </c>
      <c r="T17" s="58">
        <v>20</v>
      </c>
      <c r="U17" s="56">
        <v>20</v>
      </c>
      <c r="V17" s="56">
        <v>20</v>
      </c>
      <c r="W17" s="56">
        <v>20</v>
      </c>
      <c r="X17" s="56">
        <v>20</v>
      </c>
      <c r="Y17" s="42">
        <f t="shared" si="0"/>
        <v>311</v>
      </c>
      <c r="Z17" s="43"/>
      <c r="AA17" s="44"/>
      <c r="AB17" s="45"/>
      <c r="AC17" s="29"/>
      <c r="AD17" s="46">
        <f t="shared" si="1"/>
        <v>20</v>
      </c>
      <c r="AE17" s="46">
        <f t="shared" si="2"/>
        <v>20</v>
      </c>
      <c r="AF17" s="46">
        <f t="shared" si="3"/>
        <v>20</v>
      </c>
      <c r="AG17" s="31">
        <f t="shared" si="4"/>
        <v>251</v>
      </c>
    </row>
    <row r="18" spans="1:33" ht="15.75" thickBot="1">
      <c r="A18" s="32">
        <v>16</v>
      </c>
      <c r="B18" s="32"/>
      <c r="C18" s="51" t="s">
        <v>52</v>
      </c>
      <c r="D18" s="48" t="s">
        <v>14</v>
      </c>
      <c r="E18" s="52">
        <v>20</v>
      </c>
      <c r="F18" s="53">
        <v>20</v>
      </c>
      <c r="G18" s="53">
        <v>20</v>
      </c>
      <c r="H18" s="53">
        <v>20</v>
      </c>
      <c r="I18" s="54">
        <v>20</v>
      </c>
      <c r="J18" s="41">
        <v>2</v>
      </c>
      <c r="K18" s="39">
        <v>3</v>
      </c>
      <c r="L18" s="39">
        <v>1</v>
      </c>
      <c r="M18" s="39">
        <v>4</v>
      </c>
      <c r="N18" s="39">
        <v>13</v>
      </c>
      <c r="O18" s="55">
        <v>20</v>
      </c>
      <c r="P18" s="56">
        <v>20</v>
      </c>
      <c r="Q18" s="56">
        <v>20</v>
      </c>
      <c r="R18" s="56">
        <v>20</v>
      </c>
      <c r="S18" s="57">
        <v>20</v>
      </c>
      <c r="T18" s="58">
        <v>20</v>
      </c>
      <c r="U18" s="56">
        <v>20</v>
      </c>
      <c r="V18" s="56">
        <v>20</v>
      </c>
      <c r="W18" s="56">
        <v>20</v>
      </c>
      <c r="X18" s="56">
        <v>20</v>
      </c>
      <c r="Y18" s="42">
        <f t="shared" si="0"/>
        <v>323</v>
      </c>
      <c r="Z18" s="43" t="e">
        <f>LARGE(#REF!,1)</f>
        <v>#REF!</v>
      </c>
      <c r="AA18" s="44" t="e">
        <f>#REF!-Z18</f>
        <v>#REF!</v>
      </c>
      <c r="AB18" s="45" t="e">
        <f>LARGE(#REF!,2)</f>
        <v>#REF!</v>
      </c>
      <c r="AC18" s="29" t="e">
        <f>#REF!-Z18-AB18</f>
        <v>#REF!</v>
      </c>
      <c r="AD18" s="46">
        <f t="shared" si="1"/>
        <v>20</v>
      </c>
      <c r="AE18" s="46">
        <f t="shared" si="2"/>
        <v>20</v>
      </c>
      <c r="AF18" s="46">
        <f t="shared" si="3"/>
        <v>20</v>
      </c>
      <c r="AG18" s="31">
        <f t="shared" si="4"/>
        <v>263</v>
      </c>
    </row>
    <row r="19" spans="1:33" ht="15.75" thickBot="1">
      <c r="A19" s="32">
        <v>17</v>
      </c>
      <c r="B19" s="32"/>
      <c r="C19" s="51" t="s">
        <v>53</v>
      </c>
      <c r="D19" s="48" t="s">
        <v>54</v>
      </c>
      <c r="E19" s="52">
        <v>20</v>
      </c>
      <c r="F19" s="53">
        <v>20</v>
      </c>
      <c r="G19" s="53">
        <v>20</v>
      </c>
      <c r="H19" s="53">
        <v>20</v>
      </c>
      <c r="I19" s="54">
        <v>20</v>
      </c>
      <c r="J19" s="41">
        <v>10</v>
      </c>
      <c r="K19" s="39">
        <v>12</v>
      </c>
      <c r="L19" s="39">
        <v>11</v>
      </c>
      <c r="M19" s="39">
        <v>11</v>
      </c>
      <c r="N19" s="39">
        <v>12</v>
      </c>
      <c r="O19" s="38">
        <v>20</v>
      </c>
      <c r="P19" s="39">
        <v>20</v>
      </c>
      <c r="Q19" s="39">
        <v>20</v>
      </c>
      <c r="R19" s="39">
        <v>20</v>
      </c>
      <c r="S19" s="40">
        <v>20</v>
      </c>
      <c r="T19" s="58">
        <v>14</v>
      </c>
      <c r="U19" s="56">
        <v>13</v>
      </c>
      <c r="V19" s="56">
        <v>13</v>
      </c>
      <c r="W19" s="56">
        <v>14</v>
      </c>
      <c r="X19" s="56">
        <v>13</v>
      </c>
      <c r="Y19" s="42">
        <f t="shared" si="0"/>
        <v>323</v>
      </c>
      <c r="Z19" s="43" t="e">
        <f>LARGE(#REF!,1)</f>
        <v>#REF!</v>
      </c>
      <c r="AA19" s="44" t="e">
        <f>#REF!-Z19</f>
        <v>#REF!</v>
      </c>
      <c r="AB19" s="45" t="e">
        <f>LARGE(#REF!,2)</f>
        <v>#REF!</v>
      </c>
      <c r="AC19" s="29" t="e">
        <f>#REF!-Z19-AB19</f>
        <v>#REF!</v>
      </c>
      <c r="AD19" s="46">
        <f t="shared" si="1"/>
        <v>20</v>
      </c>
      <c r="AE19" s="46">
        <f t="shared" si="2"/>
        <v>20</v>
      </c>
      <c r="AF19" s="46">
        <f t="shared" si="3"/>
        <v>20</v>
      </c>
      <c r="AG19" s="31">
        <f t="shared" si="4"/>
        <v>263</v>
      </c>
    </row>
    <row r="20" spans="1:33" ht="15.75" thickBot="1">
      <c r="A20" s="32">
        <v>18</v>
      </c>
      <c r="B20" s="32"/>
      <c r="C20" s="51" t="s">
        <v>55</v>
      </c>
      <c r="D20" s="48" t="s">
        <v>56</v>
      </c>
      <c r="E20" s="52">
        <v>20</v>
      </c>
      <c r="F20" s="53">
        <v>20</v>
      </c>
      <c r="G20" s="53">
        <v>20</v>
      </c>
      <c r="H20" s="53">
        <v>20</v>
      </c>
      <c r="I20" s="54">
        <v>20</v>
      </c>
      <c r="J20" s="41">
        <v>20</v>
      </c>
      <c r="K20" s="39">
        <v>20</v>
      </c>
      <c r="L20" s="39">
        <v>20</v>
      </c>
      <c r="M20" s="39">
        <v>20</v>
      </c>
      <c r="N20" s="39">
        <v>20</v>
      </c>
      <c r="O20" s="38">
        <v>20</v>
      </c>
      <c r="P20" s="39">
        <v>20</v>
      </c>
      <c r="Q20" s="39">
        <v>20</v>
      </c>
      <c r="R20" s="39">
        <v>20</v>
      </c>
      <c r="S20" s="40">
        <v>20</v>
      </c>
      <c r="T20" s="41">
        <v>8</v>
      </c>
      <c r="U20" s="39">
        <v>2</v>
      </c>
      <c r="V20" s="39">
        <v>8</v>
      </c>
      <c r="W20" s="39">
        <v>6</v>
      </c>
      <c r="X20" s="39">
        <v>15</v>
      </c>
      <c r="Y20" s="42">
        <f t="shared" si="0"/>
        <v>339</v>
      </c>
      <c r="Z20" s="43"/>
      <c r="AA20" s="44"/>
      <c r="AB20" s="45"/>
      <c r="AC20" s="29"/>
      <c r="AD20" s="46">
        <f t="shared" si="1"/>
        <v>20</v>
      </c>
      <c r="AE20" s="46">
        <f t="shared" si="2"/>
        <v>20</v>
      </c>
      <c r="AF20" s="46">
        <f t="shared" si="3"/>
        <v>20</v>
      </c>
      <c r="AG20" s="31">
        <f t="shared" si="4"/>
        <v>279</v>
      </c>
    </row>
    <row r="21" spans="1:33" ht="15.75" thickBot="1">
      <c r="A21" s="62">
        <v>19</v>
      </c>
      <c r="B21" s="62"/>
      <c r="C21" s="117" t="s">
        <v>28</v>
      </c>
      <c r="D21" s="119" t="s">
        <v>15</v>
      </c>
      <c r="E21" s="64">
        <v>20</v>
      </c>
      <c r="F21" s="65">
        <v>20</v>
      </c>
      <c r="G21" s="65">
        <v>20</v>
      </c>
      <c r="H21" s="65">
        <v>20</v>
      </c>
      <c r="I21" s="66">
        <v>20</v>
      </c>
      <c r="J21" s="67">
        <v>5</v>
      </c>
      <c r="K21" s="68">
        <v>8</v>
      </c>
      <c r="L21" s="68">
        <v>13</v>
      </c>
      <c r="M21" s="68">
        <v>13</v>
      </c>
      <c r="N21" s="68">
        <v>13</v>
      </c>
      <c r="O21" s="67">
        <v>20</v>
      </c>
      <c r="P21" s="68">
        <v>20</v>
      </c>
      <c r="Q21" s="68">
        <v>20</v>
      </c>
      <c r="R21" s="68">
        <v>20</v>
      </c>
      <c r="S21" s="69">
        <v>20</v>
      </c>
      <c r="T21" s="70">
        <v>20</v>
      </c>
      <c r="U21" s="68">
        <v>20</v>
      </c>
      <c r="V21" s="68">
        <v>20</v>
      </c>
      <c r="W21" s="68">
        <v>20</v>
      </c>
      <c r="X21" s="68">
        <v>20</v>
      </c>
      <c r="Y21" s="71">
        <f t="shared" si="0"/>
        <v>352</v>
      </c>
      <c r="Z21" s="43" t="e">
        <f>LARGE(#REF!,1)</f>
        <v>#REF!</v>
      </c>
      <c r="AA21" s="44" t="e">
        <f>#REF!-Z21</f>
        <v>#REF!</v>
      </c>
      <c r="AB21" s="45" t="e">
        <f>LARGE(#REF!,2)</f>
        <v>#REF!</v>
      </c>
      <c r="AC21" s="29" t="e">
        <f>#REF!-Z21-AB21</f>
        <v>#REF!</v>
      </c>
      <c r="AD21" s="46">
        <f t="shared" si="1"/>
        <v>20</v>
      </c>
      <c r="AE21" s="72">
        <f t="shared" si="2"/>
        <v>20</v>
      </c>
      <c r="AF21" s="46">
        <f t="shared" si="3"/>
        <v>20</v>
      </c>
      <c r="AG21" s="31">
        <f t="shared" si="4"/>
        <v>292</v>
      </c>
    </row>
    <row r="22" spans="1:32" ht="15.75" thickBot="1">
      <c r="A22" s="32"/>
      <c r="B22" s="32"/>
      <c r="C22" s="2" t="s">
        <v>8</v>
      </c>
      <c r="E22" s="2">
        <v>7</v>
      </c>
      <c r="J22" s="73">
        <v>13</v>
      </c>
      <c r="O22" s="2">
        <v>14</v>
      </c>
      <c r="T22" s="2">
        <v>15</v>
      </c>
      <c r="Y22" s="78" t="s">
        <v>16</v>
      </c>
      <c r="Z22" s="78"/>
      <c r="AA22" s="79" t="e">
        <f>Y8-#REF!</f>
        <v>#REF!</v>
      </c>
      <c r="AB22" s="80">
        <f>LARGE(E8:J8,2)</f>
        <v>20</v>
      </c>
      <c r="AC22" s="81" t="e">
        <f>Y8-#REF!-AB22</f>
        <v>#REF!</v>
      </c>
      <c r="AD22" s="82"/>
      <c r="AE22" s="82"/>
      <c r="AF22" s="82"/>
    </row>
    <row r="23" spans="1:32" ht="15.75" thickBot="1">
      <c r="A23" s="32"/>
      <c r="B23" s="32"/>
      <c r="Y23" s="89" t="s">
        <v>23</v>
      </c>
      <c r="Z23" s="89"/>
      <c r="AA23" s="90"/>
      <c r="AB23" s="91"/>
      <c r="AC23" s="92"/>
      <c r="AD23" s="89"/>
      <c r="AE23" s="89"/>
      <c r="AF23" s="89"/>
    </row>
    <row r="24" spans="1:32" ht="15.75" thickBot="1">
      <c r="A24" s="32"/>
      <c r="B24" s="32"/>
      <c r="C24" s="83" t="s">
        <v>7</v>
      </c>
      <c r="E24" s="2">
        <v>20</v>
      </c>
      <c r="F24" s="84"/>
      <c r="J24" s="73">
        <v>20</v>
      </c>
      <c r="O24" s="2">
        <v>20</v>
      </c>
      <c r="T24" s="2">
        <v>20</v>
      </c>
      <c r="Y24" s="85" t="s">
        <v>11</v>
      </c>
      <c r="Z24" s="85"/>
      <c r="AA24" s="86" t="e">
        <f>Y11-#REF!</f>
        <v>#REF!</v>
      </c>
      <c r="AB24" s="87">
        <f>LARGE(E11:J11,2)</f>
        <v>20</v>
      </c>
      <c r="AC24" s="88" t="e">
        <f>Y11-#REF!-AB24</f>
        <v>#REF!</v>
      </c>
      <c r="AD24" s="85"/>
      <c r="AE24" s="85"/>
      <c r="AF24" s="85"/>
    </row>
    <row r="25" spans="1:32" ht="15.75" thickBot="1">
      <c r="A25" s="34"/>
      <c r="B25" s="34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4" t="s">
        <v>10</v>
      </c>
      <c r="Z25" s="74"/>
      <c r="AA25" s="75"/>
      <c r="AB25" s="76"/>
      <c r="AC25" s="77"/>
      <c r="AD25" s="74"/>
      <c r="AE25" s="74"/>
      <c r="AF25" s="74"/>
    </row>
    <row r="26" spans="1:29" ht="15.75" thickBot="1">
      <c r="A26" s="32"/>
      <c r="B26" s="32"/>
      <c r="C26" s="115"/>
      <c r="D26" s="115"/>
      <c r="Z26" s="93">
        <f>LARGE(E13:J13,1)</f>
        <v>20</v>
      </c>
      <c r="AA26" s="44">
        <f>Y13-Z26</f>
        <v>242</v>
      </c>
      <c r="AB26" s="45">
        <f>LARGE(E13:J13,2)</f>
        <v>20</v>
      </c>
      <c r="AC26" s="29">
        <f>Y13-Z26-AB26</f>
        <v>222</v>
      </c>
    </row>
    <row r="27" spans="1:29" ht="15.75" thickBot="1">
      <c r="A27" s="32"/>
      <c r="B27" s="32"/>
      <c r="C27" s="73"/>
      <c r="D27" s="73"/>
      <c r="Z27" s="93">
        <f>LARGE(E17:J17,1)</f>
        <v>20</v>
      </c>
      <c r="AA27" s="44">
        <f>Y17-Z27</f>
        <v>291</v>
      </c>
      <c r="AB27" s="45">
        <f>LARGE(E21:J21,2)</f>
        <v>20</v>
      </c>
      <c r="AC27" s="29">
        <f>Y21-Z30-AB27</f>
        <v>332</v>
      </c>
    </row>
    <row r="28" spans="1:29" ht="15.75" thickBot="1">
      <c r="A28" s="32"/>
      <c r="B28" s="32"/>
      <c r="C28" s="115"/>
      <c r="D28" s="115"/>
      <c r="Z28" s="93"/>
      <c r="AA28" s="44"/>
      <c r="AB28" s="45"/>
      <c r="AC28" s="29"/>
    </row>
    <row r="29" spans="1:29" ht="15.75" thickBot="1">
      <c r="A29" s="32"/>
      <c r="B29" s="32"/>
      <c r="C29" s="115"/>
      <c r="D29" s="115"/>
      <c r="Z29" s="93"/>
      <c r="AA29" s="44"/>
      <c r="AB29" s="45"/>
      <c r="AC29" s="29"/>
    </row>
    <row r="30" spans="1:29" ht="15.75" thickBot="1">
      <c r="A30" s="32"/>
      <c r="B30" s="32"/>
      <c r="Z30" s="93"/>
      <c r="AA30" s="44"/>
      <c r="AB30" s="45"/>
      <c r="AC30" s="29"/>
    </row>
    <row r="31" spans="1:29" ht="15.75" thickBot="1">
      <c r="A31" s="94"/>
      <c r="B31" s="95"/>
      <c r="Z31" s="93"/>
      <c r="AA31" s="44"/>
      <c r="AB31" s="45"/>
      <c r="AC31" s="29"/>
    </row>
    <row r="32" spans="1:29" ht="15.75" hidden="1" thickBot="1">
      <c r="A32" s="94"/>
      <c r="B32" s="94"/>
      <c r="C32" s="96"/>
      <c r="D32" s="96"/>
      <c r="E32" s="97"/>
      <c r="F32" s="98"/>
      <c r="G32" s="98"/>
      <c r="H32" s="98"/>
      <c r="I32" s="99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1">
        <f aca="true" t="shared" si="5" ref="Y32:Y43">SUM(E32:J32)</f>
        <v>0</v>
      </c>
      <c r="Z32" s="59" t="e">
        <f aca="true" t="shared" si="6" ref="Z32:Z43">LARGE(E32:J32,1)</f>
        <v>#NUM!</v>
      </c>
      <c r="AA32" s="102" t="e">
        <f>Y32-Z32</f>
        <v>#NUM!</v>
      </c>
      <c r="AB32" s="59" t="e">
        <f aca="true" t="shared" si="7" ref="AB32:AB43">LARGE(E32:J32,2)</f>
        <v>#NUM!</v>
      </c>
      <c r="AC32" s="29" t="e">
        <f aca="true" t="shared" si="8" ref="AC32:AC43">Y32-Z32-AB32</f>
        <v>#NUM!</v>
      </c>
    </row>
    <row r="33" spans="1:29" ht="15.75" hidden="1" thickBot="1">
      <c r="A33" s="94">
        <v>18</v>
      </c>
      <c r="B33" s="94"/>
      <c r="C33" s="51"/>
      <c r="D33" s="47"/>
      <c r="E33" s="103"/>
      <c r="F33" s="104"/>
      <c r="G33" s="105"/>
      <c r="H33" s="104"/>
      <c r="I33" s="106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32">
        <f t="shared" si="5"/>
        <v>0</v>
      </c>
      <c r="Z33" s="109" t="e">
        <f t="shared" si="6"/>
        <v>#NUM!</v>
      </c>
      <c r="AA33" s="45"/>
      <c r="AB33" s="45" t="e">
        <f t="shared" si="7"/>
        <v>#NUM!</v>
      </c>
      <c r="AC33" s="29" t="e">
        <f t="shared" si="8"/>
        <v>#NUM!</v>
      </c>
    </row>
    <row r="34" spans="1:29" ht="15.75" hidden="1" thickBot="1">
      <c r="A34" s="94">
        <v>19</v>
      </c>
      <c r="B34" s="94"/>
      <c r="C34" s="51"/>
      <c r="D34" s="47"/>
      <c r="E34" s="103"/>
      <c r="F34" s="105"/>
      <c r="G34" s="105"/>
      <c r="H34" s="105"/>
      <c r="I34" s="106"/>
      <c r="J34" s="107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32">
        <f t="shared" si="5"/>
        <v>0</v>
      </c>
      <c r="Z34" s="109" t="e">
        <f t="shared" si="6"/>
        <v>#NUM!</v>
      </c>
      <c r="AA34" s="45"/>
      <c r="AB34" s="45" t="e">
        <f t="shared" si="7"/>
        <v>#NUM!</v>
      </c>
      <c r="AC34" s="29" t="e">
        <f t="shared" si="8"/>
        <v>#NUM!</v>
      </c>
    </row>
    <row r="35" spans="1:29" ht="15.75" hidden="1" thickBot="1">
      <c r="A35" s="94">
        <v>20</v>
      </c>
      <c r="B35" s="94"/>
      <c r="C35" s="51"/>
      <c r="D35" s="47"/>
      <c r="E35" s="103"/>
      <c r="F35" s="104"/>
      <c r="G35" s="105"/>
      <c r="H35" s="99"/>
      <c r="I35" s="106"/>
      <c r="J35" s="107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32">
        <f t="shared" si="5"/>
        <v>0</v>
      </c>
      <c r="Z35" s="109" t="e">
        <f t="shared" si="6"/>
        <v>#NUM!</v>
      </c>
      <c r="AA35" s="45"/>
      <c r="AB35" s="45" t="e">
        <f t="shared" si="7"/>
        <v>#NUM!</v>
      </c>
      <c r="AC35" s="29" t="e">
        <f t="shared" si="8"/>
        <v>#NUM!</v>
      </c>
    </row>
    <row r="36" spans="1:29" ht="15.75" hidden="1" thickBot="1">
      <c r="A36" s="94">
        <v>21</v>
      </c>
      <c r="B36" s="94"/>
      <c r="C36" s="51"/>
      <c r="D36" s="47"/>
      <c r="E36" s="103"/>
      <c r="F36" s="105"/>
      <c r="G36" s="105"/>
      <c r="H36" s="105"/>
      <c r="I36" s="106"/>
      <c r="J36" s="107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32">
        <f t="shared" si="5"/>
        <v>0</v>
      </c>
      <c r="Z36" s="109" t="e">
        <f t="shared" si="6"/>
        <v>#NUM!</v>
      </c>
      <c r="AA36" s="45"/>
      <c r="AB36" s="45" t="e">
        <f t="shared" si="7"/>
        <v>#NUM!</v>
      </c>
      <c r="AC36" s="29" t="e">
        <f t="shared" si="8"/>
        <v>#NUM!</v>
      </c>
    </row>
    <row r="37" spans="1:29" ht="15.75" hidden="1" thickBot="1">
      <c r="A37" s="94">
        <v>22</v>
      </c>
      <c r="B37" s="94"/>
      <c r="C37" s="51"/>
      <c r="D37" s="47"/>
      <c r="E37" s="103"/>
      <c r="F37" s="104"/>
      <c r="G37" s="105"/>
      <c r="H37" s="104"/>
      <c r="I37" s="106"/>
      <c r="J37" s="107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32">
        <f t="shared" si="5"/>
        <v>0</v>
      </c>
      <c r="Z37" s="109" t="e">
        <f t="shared" si="6"/>
        <v>#NUM!</v>
      </c>
      <c r="AA37" s="45"/>
      <c r="AB37" s="45" t="e">
        <f t="shared" si="7"/>
        <v>#NUM!</v>
      </c>
      <c r="AC37" s="29" t="e">
        <f t="shared" si="8"/>
        <v>#NUM!</v>
      </c>
    </row>
    <row r="38" spans="1:29" ht="15.75" hidden="1" thickBot="1">
      <c r="A38" s="94">
        <v>23</v>
      </c>
      <c r="B38" s="94"/>
      <c r="C38" s="51"/>
      <c r="D38" s="47"/>
      <c r="E38" s="103"/>
      <c r="F38" s="105"/>
      <c r="G38" s="105"/>
      <c r="H38" s="105"/>
      <c r="I38" s="106"/>
      <c r="J38" s="107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32">
        <f t="shared" si="5"/>
        <v>0</v>
      </c>
      <c r="Z38" s="109" t="e">
        <f t="shared" si="6"/>
        <v>#NUM!</v>
      </c>
      <c r="AA38" s="45"/>
      <c r="AB38" s="45" t="e">
        <f t="shared" si="7"/>
        <v>#NUM!</v>
      </c>
      <c r="AC38" s="29" t="e">
        <f t="shared" si="8"/>
        <v>#NUM!</v>
      </c>
    </row>
    <row r="39" spans="1:29" ht="15.75" hidden="1" thickBot="1">
      <c r="A39" s="94">
        <v>24</v>
      </c>
      <c r="B39" s="94"/>
      <c r="C39" s="51"/>
      <c r="D39" s="47"/>
      <c r="E39" s="103"/>
      <c r="F39" s="110"/>
      <c r="G39" s="105"/>
      <c r="H39" s="111"/>
      <c r="I39" s="106"/>
      <c r="J39" s="107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32">
        <f t="shared" si="5"/>
        <v>0</v>
      </c>
      <c r="Z39" s="109" t="e">
        <f t="shared" si="6"/>
        <v>#NUM!</v>
      </c>
      <c r="AA39" s="45"/>
      <c r="AB39" s="45" t="e">
        <f t="shared" si="7"/>
        <v>#NUM!</v>
      </c>
      <c r="AC39" s="29" t="e">
        <f t="shared" si="8"/>
        <v>#NUM!</v>
      </c>
    </row>
    <row r="40" spans="1:29" ht="15.75" hidden="1" thickBot="1">
      <c r="A40" s="94">
        <v>26</v>
      </c>
      <c r="B40" s="94"/>
      <c r="C40" s="51"/>
      <c r="D40" s="51"/>
      <c r="E40" s="103"/>
      <c r="F40" s="105"/>
      <c r="G40" s="105"/>
      <c r="H40" s="105"/>
      <c r="I40" s="106"/>
      <c r="J40" s="107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32">
        <f t="shared" si="5"/>
        <v>0</v>
      </c>
      <c r="Z40" s="109" t="e">
        <f t="shared" si="6"/>
        <v>#NUM!</v>
      </c>
      <c r="AA40" s="45"/>
      <c r="AB40" s="45" t="e">
        <f t="shared" si="7"/>
        <v>#NUM!</v>
      </c>
      <c r="AC40" s="29" t="e">
        <f t="shared" si="8"/>
        <v>#NUM!</v>
      </c>
    </row>
    <row r="41" spans="1:29" ht="15.75" hidden="1" thickBot="1">
      <c r="A41" s="94">
        <v>27</v>
      </c>
      <c r="B41" s="94"/>
      <c r="C41" s="51"/>
      <c r="D41" s="51"/>
      <c r="E41" s="103"/>
      <c r="F41" s="110"/>
      <c r="G41" s="105"/>
      <c r="H41" s="112"/>
      <c r="I41" s="106"/>
      <c r="J41" s="107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32">
        <f t="shared" si="5"/>
        <v>0</v>
      </c>
      <c r="Z41" s="109" t="e">
        <f t="shared" si="6"/>
        <v>#NUM!</v>
      </c>
      <c r="AA41" s="45"/>
      <c r="AB41" s="45" t="e">
        <f t="shared" si="7"/>
        <v>#NUM!</v>
      </c>
      <c r="AC41" s="29" t="e">
        <f t="shared" si="8"/>
        <v>#NUM!</v>
      </c>
    </row>
    <row r="42" spans="1:29" ht="15.75" hidden="1" thickBot="1">
      <c r="A42" s="94">
        <v>25</v>
      </c>
      <c r="B42" s="94"/>
      <c r="C42" s="47"/>
      <c r="D42" s="51"/>
      <c r="E42" s="103"/>
      <c r="F42" s="110"/>
      <c r="G42" s="105"/>
      <c r="H42" s="110"/>
      <c r="I42" s="106"/>
      <c r="J42" s="107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32">
        <f t="shared" si="5"/>
        <v>0</v>
      </c>
      <c r="Z42" s="109" t="e">
        <f t="shared" si="6"/>
        <v>#NUM!</v>
      </c>
      <c r="AA42" s="45"/>
      <c r="AB42" s="45" t="e">
        <f t="shared" si="7"/>
        <v>#NUM!</v>
      </c>
      <c r="AC42" s="29" t="e">
        <f t="shared" si="8"/>
        <v>#NUM!</v>
      </c>
    </row>
    <row r="43" spans="1:29" ht="15.75" hidden="1" thickBot="1">
      <c r="A43" s="94">
        <v>28</v>
      </c>
      <c r="B43" s="95"/>
      <c r="C43" s="63"/>
      <c r="D43" s="63"/>
      <c r="E43" s="103"/>
      <c r="F43" s="110"/>
      <c r="G43" s="105"/>
      <c r="H43" s="110"/>
      <c r="I43" s="106"/>
      <c r="J43" s="107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62">
        <f t="shared" si="5"/>
        <v>0</v>
      </c>
      <c r="Z43" s="113" t="e">
        <f t="shared" si="6"/>
        <v>#NUM!</v>
      </c>
      <c r="AA43" s="59"/>
      <c r="AB43" s="59" t="e">
        <f t="shared" si="7"/>
        <v>#NUM!</v>
      </c>
      <c r="AC43" s="29" t="e">
        <f t="shared" si="8"/>
        <v>#NUM!</v>
      </c>
    </row>
    <row r="44" spans="1:29" ht="15">
      <c r="A44" s="94"/>
      <c r="B44" s="94"/>
      <c r="C44" s="94"/>
      <c r="D44" s="94"/>
      <c r="E44" s="84" t="s">
        <v>13</v>
      </c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45"/>
      <c r="AA44" s="45"/>
      <c r="AB44" s="45"/>
      <c r="AC44" s="45"/>
    </row>
    <row r="49" spans="6:9" ht="14.25">
      <c r="F49" s="94"/>
      <c r="G49" s="94"/>
      <c r="H49" s="94"/>
      <c r="I49" s="9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2013-04-04T13:38:32Z</cp:lastPrinted>
  <dcterms:created xsi:type="dcterms:W3CDTF">2009-01-23T11:54:20Z</dcterms:created>
  <dcterms:modified xsi:type="dcterms:W3CDTF">2014-10-06T13:51:57Z</dcterms:modified>
  <cp:category/>
  <cp:version/>
  <cp:contentType/>
  <cp:contentStatus/>
</cp:coreProperties>
</file>